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440" windowHeight="9750"/>
  </bookViews>
  <sheets>
    <sheet name="тариф" sheetId="3" r:id="rId1"/>
  </sheets>
  <definedNames>
    <definedName name="_xlnm.Print_Area" localSheetId="0">тариф!$A$1:$I$86</definedName>
  </definedNames>
  <calcPr calcId="114210"/>
</workbook>
</file>

<file path=xl/calcChain.xml><?xml version="1.0" encoding="utf-8"?>
<calcChain xmlns="http://schemas.openxmlformats.org/spreadsheetml/2006/main">
  <c r="H11" i="3"/>
  <c r="H18"/>
  <c r="H25"/>
  <c r="H20"/>
  <c r="H50"/>
  <c r="H60"/>
  <c r="H61"/>
  <c r="F49"/>
  <c r="F47"/>
  <c r="F44"/>
  <c r="F38"/>
  <c r="F28"/>
  <c r="F26"/>
  <c r="F23"/>
  <c r="F55"/>
  <c r="F50"/>
  <c r="F39"/>
  <c r="F29"/>
  <c r="F27"/>
  <c r="F25"/>
  <c r="F20"/>
  <c r="F60"/>
  <c r="F18"/>
  <c r="D18"/>
  <c r="F11"/>
  <c r="D11"/>
  <c r="F61"/>
</calcChain>
</file>

<file path=xl/sharedStrings.xml><?xml version="1.0" encoding="utf-8"?>
<sst xmlns="http://schemas.openxmlformats.org/spreadsheetml/2006/main" count="133" uniqueCount="87">
  <si>
    <t>№№ п/п</t>
  </si>
  <si>
    <t>Наименование работ и услуг</t>
  </si>
  <si>
    <t>Стоимость на 1 кв.м. общей площади (руб/кв.м. в месяц)</t>
  </si>
  <si>
    <t>I. Работы, необходимые для надлежащего содержания несущих конструкций и ненесущих конструкций многоквартирных домов</t>
  </si>
  <si>
    <t>Работы, выполняемые в отношении всех видов фундаментов</t>
  </si>
  <si>
    <t>2 раз в год</t>
  </si>
  <si>
    <t>Роботы, выполняемые в целях надлежащего содержания крыш многоквартирных домов</t>
  </si>
  <si>
    <t>Работы, выполняемые для надлежащего содержания стен и фасадов многоквартирных домов</t>
  </si>
  <si>
    <t>Работы, выполняемые в целях надлежащего содержания перекрытий, перегородок, лестниц и покрытий многоквартирных домов</t>
  </si>
  <si>
    <t>Работы, выполняемые в целях надлежащего содержания внутренней отделки, полов помещений, оконных и дверных заполнений помещений многоквартирных домов</t>
  </si>
  <si>
    <t>Итого по разделу I:</t>
  </si>
  <si>
    <t>II. Работы, необходымые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</si>
  <si>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>Работы, выполняемые в целях надлежащего содержания мусоропроводов многоквартирных домов</t>
  </si>
  <si>
    <t>согласно утвержденного графика</t>
  </si>
  <si>
    <t>Работы, выполняемые в целях надлежащего содержания систем вентиляции и дымоудаления многоквартирных домов</t>
  </si>
  <si>
    <t xml:space="preserve">Общие работы, выполняемые для надлежащего содержания систем водоснабжения (холодного и горячего), отопления, водоотведения и теплоснабжения в многоквартирных домах </t>
  </si>
  <si>
    <t>1 раз в год</t>
  </si>
  <si>
    <t>Работы, выполняемые в целях надлежащего содержания электрооборудования и внутридомового газового оборудования в многоквартирном доме</t>
  </si>
  <si>
    <t>Работы, выполняемые в целях надлежащего содержания и  текущего ремонта лифта (лифтов) в многоквартирном доме</t>
  </si>
  <si>
    <t>ежедневно</t>
  </si>
  <si>
    <t>Итого по разделу II:</t>
  </si>
  <si>
    <t>III Работы и услуги по содержанию иного общего имущества в многоквартирном доме</t>
  </si>
  <si>
    <t>Работы по содержанию помещений, входящих в состав общего имущества в многоквартирном доме:</t>
  </si>
  <si>
    <t>в том числе:</t>
  </si>
  <si>
    <t>1 раз в неделю</t>
  </si>
  <si>
    <r>
      <t xml:space="preserve">- </t>
    </r>
    <r>
      <rPr>
        <sz val="11"/>
        <color indexed="8"/>
        <rFont val="Arial"/>
        <family val="2"/>
        <charset val="204"/>
      </rPr>
      <t>влажная уборка лестничных площадок и маршей;</t>
    </r>
  </si>
  <si>
    <t>- 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</si>
  <si>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- мытье окон;</t>
  </si>
  <si>
    <t xml:space="preserve">- очистка систем защиты от грязи (металлических решеток, ячеистых покрытий, приямков, текстильных матов); </t>
  </si>
  <si>
    <t>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(далее-придомовая территория) в холодный период года:</t>
  </si>
  <si>
    <t>- очистка крышек люков колодцев и пожарных гидрантов, расположенных на газонах, от снега и льда. Допускаемая толщина слоя снега и льда на крышках не более 5 см;</t>
  </si>
  <si>
    <t>по мере необходимости</t>
  </si>
  <si>
    <t>- сдвигание свежевыпавшего снега с дорог, тротуаров, подходов к подъездам;</t>
  </si>
  <si>
    <t xml:space="preserve">не позднее 30 минут после начала снегопада (в рабочее время) </t>
  </si>
  <si>
    <t>- очистка придомовой территории от снега;</t>
  </si>
  <si>
    <t>1 раз в день</t>
  </si>
  <si>
    <t>- очистка придомовой территории от снега наносного происхождения (или подметание такой территории, свободной от снежного покрова);</t>
  </si>
  <si>
    <t>- очистка придомовой территории от наледи и льда, противогололедная обработка;</t>
  </si>
  <si>
    <t>1 раз в день во время гололеда</t>
  </si>
  <si>
    <t>- очистка от мусора урн, установленных на придомовой территории общего имущества многоквартирного дома;</t>
  </si>
  <si>
    <t>- промывка урн;</t>
  </si>
  <si>
    <t>- уборка крыльца и площадки перед входом в подъезд.</t>
  </si>
  <si>
    <t>Работы по содержанию придомовой территории в теплый период года:</t>
  </si>
  <si>
    <t>- подметание и уборка придомовой территории;</t>
  </si>
  <si>
    <t>- очистка от мусора урн, установленных на территории общего имущества многоквартирного дома;</t>
  </si>
  <si>
    <t>- уборка газонов (от мусора)</t>
  </si>
  <si>
    <t>- выкашивание газонов; (обеспечение высоты газонной травы 5-15 см.);</t>
  </si>
  <si>
    <t>при необходимости</t>
  </si>
  <si>
    <t>- прочистка ливневой канализации;</t>
  </si>
  <si>
    <t>- уборка крыльца и площадки перед входом в подъезд;</t>
  </si>
  <si>
    <t>- очистка металлической решетки и приямка.</t>
  </si>
  <si>
    <t>Работы по обеспечению противопожарной безопасности</t>
  </si>
  <si>
    <r>
      <t xml:space="preserve">- </t>
    </r>
    <r>
      <rPr>
        <sz val="11"/>
        <color indexed="8"/>
        <rFont val="Arial"/>
        <family val="2"/>
        <charset val="204"/>
      </rPr>
      <t>осмотры и обеспечение работоспособного состояния пожарных лестниц, лазов, проходов, выходов, систем аварийного освещения, пожаротушения, сигнализации, противопожарного водоснабжения, средств противопожарной защиты, противодымной защиты.</t>
    </r>
  </si>
  <si>
    <t>Проведение дезинфекции, дератизации и дезинсекции помещений, входящих в состав общего имущества (чердачные, подвальные помещения)</t>
  </si>
  <si>
    <t>Устранение аварий в соответствии с установленными предельными сроками на внутридомовых инженерных системах в многоквартирных домах</t>
  </si>
  <si>
    <t>Работы по обеспечению вывоза бытовых отходов</t>
  </si>
  <si>
    <t>- незамедлительный вывоз твердых бытовых отходов при накоплении более 2,5 куб. метров;</t>
  </si>
  <si>
    <t>Расходы, связанные с организацией работ по управлению многоквартирным домом</t>
  </si>
  <si>
    <t>Итого по разделу III:</t>
  </si>
  <si>
    <t>Всего</t>
  </si>
  <si>
    <t>2 раза в год</t>
  </si>
  <si>
    <t>8 раз в месяц</t>
  </si>
  <si>
    <t>Периодичность выполнения УК Город Набережных</t>
  </si>
  <si>
    <t>Сравнительная таблица периодичности и стоимости обслуживания жилого фонда относительно минимального перечня услуг</t>
  </si>
  <si>
    <t>- уход за зелеными насаждениями. Подрезка кустарников, уход за газонами.</t>
  </si>
  <si>
    <t>2 раза в неделю</t>
  </si>
  <si>
    <t>уборка должна проходить в дни недели, не совпадающие с днями недели, на которые выпадает влажная уборка</t>
  </si>
  <si>
    <t xml:space="preserve">необходимо уточнить состав услуги </t>
  </si>
  <si>
    <t xml:space="preserve"> сухая уборка лестничных площадок и маршей;</t>
  </si>
  <si>
    <t>уборка должна проходить в дни недели, не совпадающие с днями недели, на которые выпадает сухая уборка</t>
  </si>
  <si>
    <t>1 раз в месяц</t>
  </si>
  <si>
    <t>плата может взиматься только после подключения систем</t>
  </si>
  <si>
    <t xml:space="preserve">вопрос открыт до проверки документов ООО Энергостандарт, от решения зависит стоимость тарифа </t>
  </si>
  <si>
    <t>оказание услуги весна, осень</t>
  </si>
  <si>
    <t>При калькуляции платы по этой статье обязательно учесть уменьшение тарифа для жителей первого этажа всех МКД. Необходимо представить стоимость услуги для жителей 1 этажа</t>
  </si>
  <si>
    <t xml:space="preserve"> сухая уборка тамбуров, холлов, коридоров, лифтовых площадок и лифтовых холлов и кабин, иных МОП;</t>
  </si>
  <si>
    <t xml:space="preserve"> влажная уборка тамбуров, холлов, коридоров, лифтовых площадок и лифтовых холлов и кабин, иных МОП;</t>
  </si>
  <si>
    <t>ежемесячно, по графику</t>
  </si>
  <si>
    <t>Бухгалтер и юрист в обязательном порядке должен осуществлять прием жильцов 2 раза месяц по субботам.  Просьба представить график, включая часы приема.</t>
  </si>
  <si>
    <t>Обоснование тарифа на управление паркингом (любым) в мкр. Клязьма "Город Набережных"</t>
  </si>
  <si>
    <t>тариф, по МКД</t>
  </si>
  <si>
    <t>тариф, по паркингу</t>
  </si>
  <si>
    <t>Вопрос по стоимости уборщиц  и тех.персонала даже не должен подниматься отдельно! Это входит в смету в части выполнения определнных работ</t>
  </si>
  <si>
    <t>Впопрос по охране на данный момент: чтоб не превышало окончательное: 37,42</t>
  </si>
  <si>
    <t>То есть, охранные системы (включая персонал) не более - 22 руб. с кв.м.</t>
  </si>
  <si>
    <t>БЕЗ</t>
  </si>
  <si>
    <t>ОХРАНЫ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</si>
</sst>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sz val="9"/>
      <color indexed="8"/>
      <name val="Calibri"/>
      <family val="2"/>
    </font>
    <font>
      <b/>
      <sz val="10"/>
      <color indexed="8"/>
      <name val="Calibri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6"/>
      <color indexed="8"/>
      <name val="Calibri"/>
      <family val="2"/>
      <charset val="204"/>
    </font>
    <font>
      <b/>
      <sz val="11"/>
      <color indexed="10"/>
      <name val="Arial"/>
      <family val="2"/>
      <charset val="204"/>
    </font>
    <font>
      <b/>
      <sz val="11"/>
      <color indexed="10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45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Font="1"/>
    <xf numFmtId="0" fontId="15" fillId="0" borderId="0" xfId="1"/>
    <xf numFmtId="0" fontId="15" fillId="0" borderId="0" xfId="1" applyAlignment="1">
      <alignment horizontal="left"/>
    </xf>
    <xf numFmtId="0" fontId="15" fillId="0" borderId="0" xfId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/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 readingOrder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 readingOrder="1"/>
    </xf>
    <xf numFmtId="0" fontId="7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 readingOrder="1"/>
    </xf>
    <xf numFmtId="0" fontId="7" fillId="2" borderId="6" xfId="0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 readingOrder="1"/>
    </xf>
    <xf numFmtId="0" fontId="7" fillId="2" borderId="7" xfId="0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 readingOrder="1"/>
    </xf>
    <xf numFmtId="2" fontId="6" fillId="2" borderId="7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 readingOrder="1"/>
    </xf>
    <xf numFmtId="2" fontId="6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 readingOrder="1"/>
    </xf>
    <xf numFmtId="2" fontId="7" fillId="0" borderId="5" xfId="0" applyNumberFormat="1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 readingOrder="1"/>
    </xf>
    <xf numFmtId="2" fontId="6" fillId="2" borderId="4" xfId="0" applyNumberFormat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 readingOrder="1"/>
    </xf>
    <xf numFmtId="0" fontId="6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 readingOrder="1"/>
    </xf>
    <xf numFmtId="0" fontId="6" fillId="2" borderId="12" xfId="0" applyFont="1" applyFill="1" applyBorder="1" applyAlignment="1">
      <alignment vertical="center" wrapText="1" readingOrder="1"/>
    </xf>
    <xf numFmtId="0" fontId="15" fillId="3" borderId="0" xfId="1" applyFill="1"/>
    <xf numFmtId="0" fontId="11" fillId="0" borderId="5" xfId="0" applyFont="1" applyFill="1" applyBorder="1" applyAlignment="1">
      <alignment horizontal="left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 readingOrder="1"/>
    </xf>
    <xf numFmtId="0" fontId="15" fillId="0" borderId="0" xfId="1" applyFill="1"/>
    <xf numFmtId="0" fontId="5" fillId="0" borderId="3" xfId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5" fillId="0" borderId="13" xfId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 readingOrder="1"/>
    </xf>
    <xf numFmtId="0" fontId="6" fillId="0" borderId="11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 readingOrder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 readingOrder="1"/>
    </xf>
    <xf numFmtId="0" fontId="11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 readingOrder="1"/>
    </xf>
    <xf numFmtId="0" fontId="11" fillId="0" borderId="14" xfId="0" applyFont="1" applyFill="1" applyBorder="1" applyAlignment="1">
      <alignment horizontal="left" vertical="center" wrapText="1"/>
    </xf>
    <xf numFmtId="2" fontId="7" fillId="3" borderId="15" xfId="0" applyNumberFormat="1" applyFont="1" applyFill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 readingOrder="1"/>
    </xf>
    <xf numFmtId="0" fontId="11" fillId="0" borderId="16" xfId="0" applyFont="1" applyFill="1" applyBorder="1" applyAlignment="1">
      <alignment horizontal="left" vertical="center" wrapText="1"/>
    </xf>
    <xf numFmtId="0" fontId="7" fillId="0" borderId="5" xfId="0" quotePrefix="1" applyFont="1" applyFill="1" applyBorder="1" applyAlignment="1">
      <alignment vertical="center" wrapText="1" readingOrder="1"/>
    </xf>
    <xf numFmtId="0" fontId="6" fillId="0" borderId="5" xfId="0" applyFont="1" applyFill="1" applyBorder="1" applyAlignment="1">
      <alignment vertical="center" wrapText="1" readingOrder="1"/>
    </xf>
    <xf numFmtId="0" fontId="1" fillId="3" borderId="0" xfId="1" applyFont="1" applyFill="1"/>
    <xf numFmtId="0" fontId="1" fillId="3" borderId="0" xfId="1" applyFont="1" applyFill="1" applyAlignment="1">
      <alignment horizontal="left"/>
    </xf>
    <xf numFmtId="0" fontId="6" fillId="3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vertical="center" wrapText="1" readingOrder="1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5" fillId="3" borderId="0" xfId="1" applyFill="1" applyAlignment="1">
      <alignment horizontal="left"/>
    </xf>
    <xf numFmtId="0" fontId="15" fillId="3" borderId="0" xfId="1" applyFill="1" applyAlignment="1">
      <alignment horizontal="center"/>
    </xf>
    <xf numFmtId="0" fontId="4" fillId="4" borderId="21" xfId="1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vertical="center" wrapText="1" readingOrder="1"/>
    </xf>
    <xf numFmtId="0" fontId="6" fillId="4" borderId="4" xfId="0" applyFont="1" applyFill="1" applyBorder="1" applyAlignment="1">
      <alignment horizontal="left" vertical="center" wrapText="1"/>
    </xf>
    <xf numFmtId="2" fontId="6" fillId="4" borderId="8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 readingOrder="1"/>
    </xf>
    <xf numFmtId="0" fontId="6" fillId="4" borderId="5" xfId="0" applyFont="1" applyFill="1" applyBorder="1" applyAlignment="1">
      <alignment horizontal="left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 wrapText="1" readingOrder="1"/>
    </xf>
    <xf numFmtId="0" fontId="6" fillId="4" borderId="7" xfId="0" applyFont="1" applyFill="1" applyBorder="1" applyAlignment="1">
      <alignment horizontal="left" vertical="center" wrapText="1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" fillId="0" borderId="13" xfId="1" applyFont="1" applyBorder="1" applyAlignment="1">
      <alignment horizontal="center" wrapText="1"/>
    </xf>
    <xf numFmtId="0" fontId="8" fillId="0" borderId="13" xfId="1" applyFont="1" applyBorder="1" applyAlignment="1">
      <alignment horizontal="center" wrapText="1"/>
    </xf>
    <xf numFmtId="2" fontId="7" fillId="0" borderId="15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1" applyFont="1"/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" fillId="0" borderId="8" xfId="1" applyFont="1" applyBorder="1" applyAlignment="1">
      <alignment horizontal="center" wrapText="1"/>
    </xf>
    <xf numFmtId="0" fontId="1" fillId="0" borderId="22" xfId="1" applyFont="1" applyBorder="1" applyAlignment="1">
      <alignment horizontal="center" wrapText="1"/>
    </xf>
    <xf numFmtId="0" fontId="1" fillId="0" borderId="13" xfId="1" applyFont="1" applyBorder="1" applyAlignment="1">
      <alignment horizontal="center" wrapText="1"/>
    </xf>
    <xf numFmtId="0" fontId="1" fillId="0" borderId="23" xfId="1" applyFont="1" applyBorder="1" applyAlignment="1">
      <alignment horizontal="center" wrapText="1"/>
    </xf>
    <xf numFmtId="0" fontId="8" fillId="0" borderId="22" xfId="1" applyFont="1" applyBorder="1" applyAlignment="1">
      <alignment horizontal="center" wrapText="1"/>
    </xf>
    <xf numFmtId="0" fontId="8" fillId="0" borderId="13" xfId="1" applyFont="1" applyBorder="1" applyAlignment="1">
      <alignment horizontal="center" wrapText="1"/>
    </xf>
    <xf numFmtId="0" fontId="8" fillId="0" borderId="23" xfId="1" applyFont="1" applyBorder="1" applyAlignment="1">
      <alignment horizontal="center" wrapText="1"/>
    </xf>
    <xf numFmtId="0" fontId="8" fillId="0" borderId="1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abSelected="1" view="pageBreakPreview" zoomScaleNormal="100" workbookViewId="0">
      <pane ySplit="3" topLeftCell="A58" activePane="bottomLeft" state="frozen"/>
      <selection pane="bottomLeft" activeCell="F80" sqref="F80"/>
    </sheetView>
  </sheetViews>
  <sheetFormatPr defaultRowHeight="15"/>
  <cols>
    <col min="1" max="1" width="5.42578125" style="1" customWidth="1"/>
    <col min="2" max="2" width="67.5703125" style="3" customWidth="1"/>
    <col min="3" max="3" width="12" style="4" customWidth="1"/>
    <col min="4" max="4" width="9.7109375" style="5" customWidth="1"/>
    <col min="5" max="5" width="11.140625" style="4" customWidth="1"/>
    <col min="6" max="6" width="9.28515625" style="5" customWidth="1"/>
    <col min="7" max="7" width="12" style="5" customWidth="1"/>
    <col min="8" max="8" width="11.85546875" style="5" customWidth="1"/>
    <col min="9" max="9" width="32.42578125" style="58" customWidth="1"/>
    <col min="10" max="16384" width="9.140625" style="3"/>
  </cols>
  <sheetData>
    <row r="1" spans="1:9" ht="21">
      <c r="A1" s="135" t="s">
        <v>79</v>
      </c>
      <c r="B1" s="135"/>
      <c r="C1" s="135"/>
      <c r="D1" s="135"/>
      <c r="E1" s="135"/>
      <c r="F1" s="135"/>
      <c r="G1" s="119"/>
      <c r="H1" s="119"/>
    </row>
    <row r="2" spans="1:9" ht="16.5" thickBot="1">
      <c r="A2" s="136" t="s">
        <v>63</v>
      </c>
      <c r="B2" s="136"/>
      <c r="C2" s="136"/>
      <c r="D2" s="136"/>
      <c r="E2" s="136"/>
      <c r="F2" s="136"/>
      <c r="G2" s="120"/>
      <c r="H2" s="120"/>
    </row>
    <row r="3" spans="1:9" ht="18.75" customHeight="1" thickBot="1">
      <c r="A3" s="120"/>
      <c r="B3" s="120"/>
      <c r="C3" s="144"/>
      <c r="D3" s="131"/>
      <c r="E3" s="131" t="s">
        <v>80</v>
      </c>
      <c r="F3" s="131"/>
      <c r="G3" s="131" t="s">
        <v>81</v>
      </c>
      <c r="H3" s="132"/>
    </row>
    <row r="4" spans="1:9" s="9" customFormat="1" ht="117" customHeight="1" thickBot="1">
      <c r="A4" s="6" t="s">
        <v>0</v>
      </c>
      <c r="B4" s="7" t="s">
        <v>1</v>
      </c>
      <c r="C4" s="37"/>
      <c r="D4" s="8"/>
      <c r="E4" s="37" t="s">
        <v>62</v>
      </c>
      <c r="F4" s="8" t="s">
        <v>2</v>
      </c>
      <c r="G4" s="37" t="s">
        <v>62</v>
      </c>
      <c r="H4" s="8" t="s">
        <v>2</v>
      </c>
      <c r="I4" s="59"/>
    </row>
    <row r="5" spans="1:9" ht="33" customHeight="1">
      <c r="A5" s="137" t="s">
        <v>3</v>
      </c>
      <c r="B5" s="137"/>
      <c r="C5" s="137"/>
      <c r="D5" s="137"/>
      <c r="E5" s="3"/>
      <c r="F5" s="3"/>
      <c r="G5" s="3"/>
      <c r="H5" s="3"/>
    </row>
    <row r="6" spans="1:9">
      <c r="A6" s="10">
        <v>1</v>
      </c>
      <c r="B6" s="11" t="s">
        <v>4</v>
      </c>
      <c r="C6" s="42"/>
      <c r="D6" s="46"/>
      <c r="E6" s="45" t="s">
        <v>5</v>
      </c>
      <c r="F6" s="21">
        <v>0.03</v>
      </c>
      <c r="G6" s="45" t="s">
        <v>5</v>
      </c>
      <c r="H6" s="21">
        <v>0.03</v>
      </c>
      <c r="I6" s="61"/>
    </row>
    <row r="7" spans="1:9" ht="28.5">
      <c r="A7" s="13">
        <v>2</v>
      </c>
      <c r="B7" s="14" t="s">
        <v>6</v>
      </c>
      <c r="C7" s="43"/>
      <c r="D7" s="15"/>
      <c r="E7" s="42" t="s">
        <v>5</v>
      </c>
      <c r="F7" s="12">
        <v>0.03</v>
      </c>
      <c r="G7" s="42"/>
      <c r="H7" s="12"/>
      <c r="I7" s="62"/>
    </row>
    <row r="8" spans="1:9" ht="28.5">
      <c r="A8" s="13">
        <v>3</v>
      </c>
      <c r="B8" s="14" t="s">
        <v>7</v>
      </c>
      <c r="C8" s="43"/>
      <c r="D8" s="15"/>
      <c r="E8" s="43" t="s">
        <v>5</v>
      </c>
      <c r="F8" s="15">
        <v>0.18</v>
      </c>
      <c r="G8" s="43"/>
      <c r="H8" s="15"/>
      <c r="I8" s="63"/>
    </row>
    <row r="9" spans="1:9" ht="42.75">
      <c r="A9" s="13">
        <v>4</v>
      </c>
      <c r="B9" s="14" t="s">
        <v>8</v>
      </c>
      <c r="C9" s="43"/>
      <c r="D9" s="15"/>
      <c r="E9" s="43" t="s">
        <v>5</v>
      </c>
      <c r="F9" s="15">
        <v>0.31</v>
      </c>
      <c r="G9" s="43"/>
      <c r="H9" s="15"/>
      <c r="I9" s="63"/>
    </row>
    <row r="10" spans="1:9" ht="43.5" thickBot="1">
      <c r="A10" s="16">
        <v>5</v>
      </c>
      <c r="B10" s="17" t="s">
        <v>9</v>
      </c>
      <c r="C10" s="44"/>
      <c r="D10" s="18"/>
      <c r="E10" s="44" t="s">
        <v>5</v>
      </c>
      <c r="F10" s="18">
        <v>0.31</v>
      </c>
      <c r="G10" s="44" t="s">
        <v>5</v>
      </c>
      <c r="H10" s="18">
        <v>0.31</v>
      </c>
      <c r="I10" s="64"/>
    </row>
    <row r="11" spans="1:9" ht="15.75" thickBot="1">
      <c r="A11" s="96"/>
      <c r="B11" s="97" t="s">
        <v>10</v>
      </c>
      <c r="C11" s="98"/>
      <c r="D11" s="99">
        <f>SUM(D6:D10)</f>
        <v>0</v>
      </c>
      <c r="E11" s="100"/>
      <c r="F11" s="101">
        <f>SUM(F6:F10)</f>
        <v>0.8600000000000001</v>
      </c>
      <c r="G11" s="101"/>
      <c r="H11" s="101">
        <f>SUM(H6:H10)</f>
        <v>0.33999999999999997</v>
      </c>
      <c r="I11" s="101"/>
    </row>
    <row r="12" spans="1:9" ht="47.25" customHeight="1" thickBot="1">
      <c r="A12" s="138" t="s">
        <v>11</v>
      </c>
      <c r="B12" s="139"/>
      <c r="C12" s="139"/>
      <c r="D12" s="139"/>
      <c r="E12" s="139"/>
      <c r="F12" s="140"/>
      <c r="G12" s="121"/>
      <c r="H12" s="121"/>
      <c r="I12" s="65"/>
    </row>
    <row r="13" spans="1:9" ht="38.25">
      <c r="A13" s="77">
        <v>1</v>
      </c>
      <c r="B13" s="78" t="s">
        <v>12</v>
      </c>
      <c r="C13" s="79"/>
      <c r="D13" s="80"/>
      <c r="E13" s="79" t="s">
        <v>13</v>
      </c>
      <c r="F13" s="80">
        <v>1.37</v>
      </c>
      <c r="G13" s="79"/>
      <c r="H13" s="80"/>
      <c r="I13" s="76" t="s">
        <v>67</v>
      </c>
    </row>
    <row r="14" spans="1:9" s="58" customFormat="1" ht="53.25" customHeight="1">
      <c r="A14" s="73">
        <v>2</v>
      </c>
      <c r="B14" s="74" t="s">
        <v>14</v>
      </c>
      <c r="C14" s="60"/>
      <c r="D14" s="61"/>
      <c r="E14" s="60" t="s">
        <v>13</v>
      </c>
      <c r="F14" s="61">
        <v>1.0900000000000001</v>
      </c>
      <c r="G14" s="60" t="s">
        <v>13</v>
      </c>
      <c r="H14" s="61">
        <v>1.0900000000000001</v>
      </c>
      <c r="I14" s="75" t="s">
        <v>71</v>
      </c>
    </row>
    <row r="15" spans="1:9" ht="42.75">
      <c r="A15" s="19">
        <v>3</v>
      </c>
      <c r="B15" s="20" t="s">
        <v>15</v>
      </c>
      <c r="C15" s="45"/>
      <c r="D15" s="21"/>
      <c r="E15" s="45" t="s">
        <v>16</v>
      </c>
      <c r="F15" s="21">
        <v>2.48</v>
      </c>
      <c r="G15" s="45" t="s">
        <v>16</v>
      </c>
      <c r="H15" s="21">
        <v>2.48</v>
      </c>
      <c r="I15" s="61"/>
    </row>
    <row r="16" spans="1:9" ht="57">
      <c r="A16" s="73">
        <v>4</v>
      </c>
      <c r="B16" s="74" t="s">
        <v>17</v>
      </c>
      <c r="C16" s="60"/>
      <c r="D16" s="61"/>
      <c r="E16" s="60" t="s">
        <v>16</v>
      </c>
      <c r="F16" s="61">
        <v>0.57999999999999996</v>
      </c>
      <c r="G16" s="60"/>
      <c r="H16" s="61"/>
      <c r="I16" s="75" t="s">
        <v>72</v>
      </c>
    </row>
    <row r="17" spans="1:9" ht="99.75" customHeight="1" thickBot="1">
      <c r="A17" s="83">
        <v>5</v>
      </c>
      <c r="B17" s="84" t="s">
        <v>18</v>
      </c>
      <c r="C17" s="85"/>
      <c r="D17" s="81"/>
      <c r="E17" s="85" t="s">
        <v>19</v>
      </c>
      <c r="F17" s="81">
        <v>4.76</v>
      </c>
      <c r="G17" s="85"/>
      <c r="H17" s="81"/>
      <c r="I17" s="82" t="s">
        <v>74</v>
      </c>
    </row>
    <row r="18" spans="1:9" ht="15.75" thickBot="1">
      <c r="A18" s="104"/>
      <c r="B18" s="97" t="s">
        <v>20</v>
      </c>
      <c r="C18" s="98"/>
      <c r="D18" s="99">
        <f>SUM(D13:D17)</f>
        <v>0</v>
      </c>
      <c r="E18" s="100"/>
      <c r="F18" s="101">
        <f>SUM(F13:F17)</f>
        <v>10.28</v>
      </c>
      <c r="G18" s="101"/>
      <c r="H18" s="101">
        <f>SUM(H13:H17)</f>
        <v>3.5700000000000003</v>
      </c>
      <c r="I18" s="101"/>
    </row>
    <row r="19" spans="1:9" ht="29.25" customHeight="1" thickBot="1">
      <c r="A19" s="141" t="s">
        <v>21</v>
      </c>
      <c r="B19" s="142"/>
      <c r="C19" s="142"/>
      <c r="D19" s="142"/>
      <c r="E19" s="142"/>
      <c r="F19" s="143"/>
      <c r="G19" s="122"/>
      <c r="H19" s="122"/>
      <c r="I19" s="65"/>
    </row>
    <row r="20" spans="1:9" ht="48.75" customHeight="1">
      <c r="A20" s="105">
        <v>1</v>
      </c>
      <c r="B20" s="106" t="s">
        <v>22</v>
      </c>
      <c r="C20" s="107"/>
      <c r="D20" s="108"/>
      <c r="E20" s="107" t="s">
        <v>19</v>
      </c>
      <c r="F20" s="108">
        <f>SUM(F22:F28)</f>
        <v>6.1168200000000006</v>
      </c>
      <c r="G20" s="108"/>
      <c r="H20" s="108">
        <f>SUM(H22:H28)</f>
        <v>3.7924400000000005</v>
      </c>
      <c r="I20" s="108"/>
    </row>
    <row r="21" spans="1:9">
      <c r="A21" s="22"/>
      <c r="B21" s="23" t="s">
        <v>23</v>
      </c>
      <c r="C21" s="41"/>
      <c r="D21" s="24"/>
      <c r="E21" s="41"/>
      <c r="F21" s="24"/>
      <c r="G21" s="24"/>
      <c r="H21" s="24"/>
      <c r="I21" s="66"/>
    </row>
    <row r="22" spans="1:9" ht="28.5">
      <c r="A22" s="22"/>
      <c r="B22" s="11" t="s">
        <v>75</v>
      </c>
      <c r="C22" s="41"/>
      <c r="D22" s="25"/>
      <c r="E22" s="41" t="s">
        <v>19</v>
      </c>
      <c r="F22" s="25">
        <v>1.34</v>
      </c>
      <c r="G22" s="41"/>
      <c r="H22" s="25"/>
      <c r="I22" s="67"/>
    </row>
    <row r="23" spans="1:9" ht="72.75" customHeight="1">
      <c r="A23" s="88"/>
      <c r="B23" s="89" t="s">
        <v>68</v>
      </c>
      <c r="C23" s="55"/>
      <c r="D23" s="56"/>
      <c r="E23" s="90" t="s">
        <v>65</v>
      </c>
      <c r="F23" s="56">
        <f>0.53*2</f>
        <v>1.06</v>
      </c>
      <c r="G23" s="41" t="s">
        <v>24</v>
      </c>
      <c r="H23" s="123">
        <v>1.06</v>
      </c>
      <c r="I23" s="86" t="s">
        <v>66</v>
      </c>
    </row>
    <row r="24" spans="1:9" ht="28.5">
      <c r="A24" s="26"/>
      <c r="B24" s="14" t="s">
        <v>76</v>
      </c>
      <c r="C24" s="41"/>
      <c r="D24" s="27"/>
      <c r="E24" s="41" t="s">
        <v>24</v>
      </c>
      <c r="F24" s="27">
        <v>0.87438000000000005</v>
      </c>
      <c r="G24" s="41"/>
      <c r="H24" s="27"/>
      <c r="I24" s="56"/>
    </row>
    <row r="25" spans="1:9" ht="66" customHeight="1">
      <c r="A25" s="88"/>
      <c r="B25" s="89" t="s">
        <v>25</v>
      </c>
      <c r="C25" s="55"/>
      <c r="D25" s="56"/>
      <c r="E25" s="55" t="s">
        <v>61</v>
      </c>
      <c r="F25" s="56">
        <f>0.37811*4</f>
        <v>1.51244</v>
      </c>
      <c r="G25" s="55" t="s">
        <v>24</v>
      </c>
      <c r="H25" s="56">
        <f>0.37811*4</f>
        <v>1.51244</v>
      </c>
      <c r="I25" s="86" t="s">
        <v>69</v>
      </c>
    </row>
    <row r="26" spans="1:9" ht="57">
      <c r="A26" s="88"/>
      <c r="B26" s="89" t="s">
        <v>26</v>
      </c>
      <c r="C26" s="55"/>
      <c r="D26" s="56"/>
      <c r="E26" s="55" t="s">
        <v>70</v>
      </c>
      <c r="F26" s="56">
        <f>0.18*6</f>
        <v>1.08</v>
      </c>
      <c r="G26" s="55" t="s">
        <v>70</v>
      </c>
      <c r="H26" s="56">
        <v>1.08</v>
      </c>
      <c r="I26" s="56"/>
    </row>
    <row r="27" spans="1:9" ht="31.5" customHeight="1">
      <c r="A27" s="88"/>
      <c r="B27" s="89" t="s">
        <v>27</v>
      </c>
      <c r="C27" s="55"/>
      <c r="D27" s="56"/>
      <c r="E27" s="55" t="s">
        <v>60</v>
      </c>
      <c r="F27" s="56">
        <f>0.11</f>
        <v>0.11</v>
      </c>
      <c r="G27" s="55"/>
      <c r="H27" s="56"/>
      <c r="I27" s="87" t="s">
        <v>73</v>
      </c>
    </row>
    <row r="28" spans="1:9" ht="28.5">
      <c r="A28" s="88"/>
      <c r="B28" s="89" t="s">
        <v>28</v>
      </c>
      <c r="C28" s="55"/>
      <c r="D28" s="56"/>
      <c r="E28" s="55" t="s">
        <v>24</v>
      </c>
      <c r="F28" s="56">
        <f>0.14*1</f>
        <v>0.14000000000000001</v>
      </c>
      <c r="G28" s="55" t="s">
        <v>24</v>
      </c>
      <c r="H28" s="56">
        <v>0.14000000000000001</v>
      </c>
      <c r="I28" s="56"/>
    </row>
    <row r="29" spans="1:9" ht="90">
      <c r="A29" s="109">
        <v>2</v>
      </c>
      <c r="B29" s="110" t="s">
        <v>29</v>
      </c>
      <c r="C29" s="111"/>
      <c r="D29" s="112"/>
      <c r="E29" s="111" t="s">
        <v>19</v>
      </c>
      <c r="F29" s="112">
        <f>SUM(F31:F38)</f>
        <v>4.3599999999999994</v>
      </c>
      <c r="G29" s="111"/>
      <c r="H29" s="112"/>
      <c r="I29" s="112"/>
    </row>
    <row r="30" spans="1:9">
      <c r="A30" s="13"/>
      <c r="B30" s="28" t="s">
        <v>23</v>
      </c>
      <c r="C30" s="38"/>
      <c r="D30" s="13"/>
      <c r="E30" s="38"/>
      <c r="F30" s="13"/>
      <c r="G30" s="13"/>
      <c r="H30" s="13"/>
      <c r="I30" s="69"/>
    </row>
    <row r="31" spans="1:9" ht="42.75">
      <c r="A31" s="13"/>
      <c r="B31" s="30" t="s">
        <v>30</v>
      </c>
      <c r="C31" s="41"/>
      <c r="D31" s="31"/>
      <c r="E31" s="41" t="s">
        <v>31</v>
      </c>
      <c r="F31" s="31">
        <v>0.38</v>
      </c>
      <c r="G31" s="41"/>
      <c r="H31" s="31"/>
      <c r="I31" s="57"/>
    </row>
    <row r="32" spans="1:9" ht="110.25" customHeight="1">
      <c r="A32" s="13"/>
      <c r="B32" s="30" t="s">
        <v>32</v>
      </c>
      <c r="C32" s="41"/>
      <c r="D32" s="31"/>
      <c r="E32" s="41" t="s">
        <v>33</v>
      </c>
      <c r="F32" s="31">
        <v>1.74</v>
      </c>
      <c r="G32" s="41"/>
      <c r="H32" s="31"/>
      <c r="I32" s="57"/>
    </row>
    <row r="33" spans="1:9" ht="25.5">
      <c r="A33" s="13"/>
      <c r="B33" s="30" t="s">
        <v>34</v>
      </c>
      <c r="C33" s="41"/>
      <c r="D33" s="31"/>
      <c r="E33" s="41" t="s">
        <v>35</v>
      </c>
      <c r="F33" s="31">
        <v>0.96</v>
      </c>
      <c r="G33" s="41"/>
      <c r="H33" s="31"/>
      <c r="I33" s="57"/>
    </row>
    <row r="34" spans="1:9" ht="42.75">
      <c r="A34" s="13"/>
      <c r="B34" s="30" t="s">
        <v>36</v>
      </c>
      <c r="C34" s="41"/>
      <c r="D34" s="31"/>
      <c r="E34" s="41" t="s">
        <v>35</v>
      </c>
      <c r="F34" s="31">
        <v>0.57999999999999996</v>
      </c>
      <c r="G34" s="41"/>
      <c r="H34" s="31"/>
      <c r="I34" s="57"/>
    </row>
    <row r="35" spans="1:9" ht="51">
      <c r="A35" s="13"/>
      <c r="B35" s="30" t="s">
        <v>37</v>
      </c>
      <c r="C35" s="41"/>
      <c r="D35" s="31"/>
      <c r="E35" s="41" t="s">
        <v>38</v>
      </c>
      <c r="F35" s="31">
        <v>0.38</v>
      </c>
      <c r="G35" s="41"/>
      <c r="H35" s="31"/>
      <c r="I35" s="57"/>
    </row>
    <row r="36" spans="1:9" ht="28.5">
      <c r="A36" s="13"/>
      <c r="B36" s="30" t="s">
        <v>39</v>
      </c>
      <c r="C36" s="41"/>
      <c r="D36" s="31"/>
      <c r="E36" s="41" t="s">
        <v>35</v>
      </c>
      <c r="F36" s="31">
        <v>0.06</v>
      </c>
      <c r="G36" s="41"/>
      <c r="H36" s="31"/>
      <c r="I36" s="57"/>
    </row>
    <row r="37" spans="1:9" ht="36.75" customHeight="1">
      <c r="A37" s="13"/>
      <c r="B37" s="30" t="s">
        <v>40</v>
      </c>
      <c r="C37" s="41"/>
      <c r="D37" s="31"/>
      <c r="E37" s="41" t="s">
        <v>24</v>
      </c>
      <c r="F37" s="31">
        <v>0.06</v>
      </c>
      <c r="G37" s="41"/>
      <c r="H37" s="31"/>
      <c r="I37" s="57"/>
    </row>
    <row r="38" spans="1:9" ht="25.5">
      <c r="A38" s="69"/>
      <c r="B38" s="89" t="s">
        <v>41</v>
      </c>
      <c r="C38" s="55"/>
      <c r="D38" s="57"/>
      <c r="E38" s="55" t="s">
        <v>35</v>
      </c>
      <c r="F38" s="57">
        <f>0.2*1</f>
        <v>0.2</v>
      </c>
      <c r="G38" s="55"/>
      <c r="H38" s="57"/>
      <c r="I38" s="57"/>
    </row>
    <row r="39" spans="1:9" ht="30">
      <c r="A39" s="109">
        <v>3</v>
      </c>
      <c r="B39" s="110" t="s">
        <v>42</v>
      </c>
      <c r="C39" s="111"/>
      <c r="D39" s="112"/>
      <c r="E39" s="111" t="s">
        <v>19</v>
      </c>
      <c r="F39" s="112">
        <f>SUM(F41:F49)</f>
        <v>4.66</v>
      </c>
      <c r="G39" s="111"/>
      <c r="H39" s="112"/>
      <c r="I39" s="112"/>
    </row>
    <row r="40" spans="1:9">
      <c r="A40" s="13"/>
      <c r="B40" s="28" t="s">
        <v>23</v>
      </c>
      <c r="C40" s="41"/>
      <c r="D40" s="15"/>
      <c r="E40" s="41"/>
      <c r="F40" s="15"/>
      <c r="G40" s="15"/>
      <c r="H40" s="15"/>
      <c r="I40" s="63"/>
    </row>
    <row r="41" spans="1:9" ht="25.5">
      <c r="A41" s="13"/>
      <c r="B41" s="30" t="s">
        <v>43</v>
      </c>
      <c r="C41" s="41"/>
      <c r="D41" s="31"/>
      <c r="E41" s="41" t="s">
        <v>35</v>
      </c>
      <c r="F41" s="31">
        <v>1.76</v>
      </c>
      <c r="G41" s="41"/>
      <c r="H41" s="31"/>
      <c r="I41" s="57"/>
    </row>
    <row r="42" spans="1:9" ht="28.5">
      <c r="A42" s="13"/>
      <c r="B42" s="30" t="s">
        <v>44</v>
      </c>
      <c r="C42" s="41"/>
      <c r="D42" s="31"/>
      <c r="E42" s="41" t="s">
        <v>35</v>
      </c>
      <c r="F42" s="31">
        <v>0.35</v>
      </c>
      <c r="G42" s="41"/>
      <c r="H42" s="31"/>
      <c r="I42" s="57"/>
    </row>
    <row r="43" spans="1:9" ht="25.5">
      <c r="A43" s="13"/>
      <c r="B43" s="30" t="s">
        <v>40</v>
      </c>
      <c r="C43" s="41"/>
      <c r="D43" s="31"/>
      <c r="E43" s="41" t="s">
        <v>24</v>
      </c>
      <c r="F43" s="31">
        <v>0.02</v>
      </c>
      <c r="G43" s="41"/>
      <c r="H43" s="31"/>
      <c r="I43" s="57"/>
    </row>
    <row r="44" spans="1:9" ht="25.5">
      <c r="A44" s="69"/>
      <c r="B44" s="89" t="s">
        <v>45</v>
      </c>
      <c r="C44" s="55"/>
      <c r="D44" s="57"/>
      <c r="E44" s="55" t="s">
        <v>35</v>
      </c>
      <c r="F44" s="57">
        <f>1.37*1</f>
        <v>1.37</v>
      </c>
      <c r="G44" s="55"/>
      <c r="H44" s="57"/>
      <c r="I44" s="57"/>
    </row>
    <row r="45" spans="1:9" ht="38.25">
      <c r="A45" s="13"/>
      <c r="B45" s="30" t="s">
        <v>46</v>
      </c>
      <c r="C45" s="41"/>
      <c r="D45" s="31"/>
      <c r="E45" s="41" t="s">
        <v>47</v>
      </c>
      <c r="F45" s="31">
        <v>0.12</v>
      </c>
      <c r="G45" s="41"/>
      <c r="H45" s="31"/>
      <c r="I45" s="57"/>
    </row>
    <row r="46" spans="1:9" ht="38.25">
      <c r="A46" s="13"/>
      <c r="B46" s="30" t="s">
        <v>48</v>
      </c>
      <c r="C46" s="41"/>
      <c r="D46" s="31"/>
      <c r="E46" s="41" t="s">
        <v>47</v>
      </c>
      <c r="F46" s="31">
        <v>0.2</v>
      </c>
      <c r="G46" s="41"/>
      <c r="H46" s="31"/>
      <c r="I46" s="57"/>
    </row>
    <row r="47" spans="1:9" ht="25.5">
      <c r="A47" s="69"/>
      <c r="B47" s="89" t="s">
        <v>49</v>
      </c>
      <c r="C47" s="55"/>
      <c r="D47" s="57"/>
      <c r="E47" s="55" t="s">
        <v>35</v>
      </c>
      <c r="F47" s="57">
        <f>0.11*1</f>
        <v>0.11</v>
      </c>
      <c r="G47" s="55"/>
      <c r="H47" s="57"/>
      <c r="I47" s="57"/>
    </row>
    <row r="48" spans="1:9" ht="25.5">
      <c r="A48" s="13"/>
      <c r="B48" s="30" t="s">
        <v>50</v>
      </c>
      <c r="C48" s="41"/>
      <c r="D48" s="31"/>
      <c r="E48" s="41" t="s">
        <v>24</v>
      </c>
      <c r="F48" s="31">
        <v>7.0000000000000007E-2</v>
      </c>
      <c r="G48" s="41"/>
      <c r="H48" s="31"/>
      <c r="I48" s="57"/>
    </row>
    <row r="49" spans="1:9" ht="28.5">
      <c r="A49" s="69"/>
      <c r="B49" s="91" t="s">
        <v>64</v>
      </c>
      <c r="C49" s="133"/>
      <c r="D49" s="134"/>
      <c r="E49" s="55" t="s">
        <v>70</v>
      </c>
      <c r="F49" s="57">
        <f>1.32/2</f>
        <v>0.66</v>
      </c>
      <c r="G49" s="55"/>
      <c r="H49" s="57"/>
      <c r="I49" s="57"/>
    </row>
    <row r="50" spans="1:9" ht="30">
      <c r="A50" s="109">
        <v>4</v>
      </c>
      <c r="B50" s="110" t="s">
        <v>51</v>
      </c>
      <c r="C50" s="111"/>
      <c r="D50" s="109"/>
      <c r="E50" s="111" t="s">
        <v>16</v>
      </c>
      <c r="F50" s="109">
        <f>F52</f>
        <v>0.21</v>
      </c>
      <c r="G50" s="109"/>
      <c r="H50" s="109">
        <f>H52</f>
        <v>0.21</v>
      </c>
      <c r="I50" s="109"/>
    </row>
    <row r="51" spans="1:9">
      <c r="A51" s="13"/>
      <c r="B51" s="28" t="s">
        <v>23</v>
      </c>
      <c r="C51" s="38"/>
      <c r="D51" s="13"/>
      <c r="E51" s="38"/>
      <c r="F51" s="13"/>
      <c r="G51" s="13"/>
      <c r="H51" s="13"/>
      <c r="I51" s="69"/>
    </row>
    <row r="52" spans="1:9" ht="72">
      <c r="A52" s="69"/>
      <c r="B52" s="92" t="s">
        <v>52</v>
      </c>
      <c r="C52" s="55"/>
      <c r="D52" s="70"/>
      <c r="E52" s="55" t="s">
        <v>16</v>
      </c>
      <c r="F52" s="70">
        <v>0.21</v>
      </c>
      <c r="G52" s="55" t="s">
        <v>16</v>
      </c>
      <c r="H52" s="70">
        <v>0.21</v>
      </c>
      <c r="I52" s="75" t="s">
        <v>71</v>
      </c>
    </row>
    <row r="53" spans="1:9" ht="60.75" customHeight="1">
      <c r="A53" s="109">
        <v>5</v>
      </c>
      <c r="B53" s="110" t="s">
        <v>53</v>
      </c>
      <c r="C53" s="111"/>
      <c r="D53" s="109"/>
      <c r="E53" s="111" t="s">
        <v>77</v>
      </c>
      <c r="F53" s="109">
        <v>1.37</v>
      </c>
      <c r="G53" s="111"/>
      <c r="H53" s="109"/>
      <c r="I53" s="109"/>
    </row>
    <row r="54" spans="1:9" ht="45">
      <c r="A54" s="109">
        <v>6</v>
      </c>
      <c r="B54" s="110" t="s">
        <v>54</v>
      </c>
      <c r="C54" s="111"/>
      <c r="D54" s="109"/>
      <c r="E54" s="111" t="s">
        <v>19</v>
      </c>
      <c r="F54" s="109">
        <v>1.35</v>
      </c>
      <c r="G54" s="111" t="s">
        <v>19</v>
      </c>
      <c r="H54" s="109">
        <v>1.35</v>
      </c>
      <c r="I54" s="109"/>
    </row>
    <row r="55" spans="1:9" ht="30">
      <c r="A55" s="113">
        <v>7</v>
      </c>
      <c r="B55" s="110" t="s">
        <v>55</v>
      </c>
      <c r="C55" s="111"/>
      <c r="D55" s="114"/>
      <c r="E55" s="111" t="s">
        <v>19</v>
      </c>
      <c r="F55" s="114">
        <f>SUM(F57:F57)</f>
        <v>2.54</v>
      </c>
      <c r="G55" s="111"/>
      <c r="H55" s="114"/>
      <c r="I55" s="114"/>
    </row>
    <row r="56" spans="1:9" ht="15.75">
      <c r="A56" s="34"/>
      <c r="B56" s="32" t="s">
        <v>23</v>
      </c>
      <c r="C56" s="39"/>
      <c r="D56" s="33"/>
      <c r="E56" s="39"/>
      <c r="F56" s="33"/>
      <c r="G56" s="33"/>
      <c r="H56" s="33"/>
      <c r="I56" s="70"/>
    </row>
    <row r="57" spans="1:9" ht="28.5">
      <c r="A57" s="34"/>
      <c r="B57" s="47" t="s">
        <v>56</v>
      </c>
      <c r="C57" s="115"/>
      <c r="D57" s="48"/>
      <c r="E57" s="115" t="s">
        <v>19</v>
      </c>
      <c r="F57" s="48">
        <v>2.54</v>
      </c>
      <c r="G57" s="115"/>
      <c r="H57" s="48"/>
      <c r="I57" s="69"/>
    </row>
    <row r="58" spans="1:9" ht="105.75" customHeight="1">
      <c r="A58" s="116">
        <v>8</v>
      </c>
      <c r="B58" s="117" t="s">
        <v>57</v>
      </c>
      <c r="C58" s="118"/>
      <c r="D58" s="116"/>
      <c r="E58" s="118"/>
      <c r="F58" s="116">
        <v>5.67</v>
      </c>
      <c r="G58" s="116"/>
      <c r="H58" s="116">
        <v>5.67</v>
      </c>
      <c r="I58" s="95" t="s">
        <v>78</v>
      </c>
    </row>
    <row r="59" spans="1:9" ht="15.75" thickBot="1">
      <c r="A59" s="49"/>
      <c r="B59" s="50"/>
      <c r="C59" s="51"/>
      <c r="D59" s="49"/>
      <c r="E59" s="51"/>
      <c r="F59" s="49"/>
      <c r="G59" s="49"/>
      <c r="H59" s="49"/>
      <c r="I59" s="71"/>
    </row>
    <row r="60" spans="1:9">
      <c r="A60" s="10"/>
      <c r="B60" s="35" t="s">
        <v>58</v>
      </c>
      <c r="C60" s="40"/>
      <c r="D60" s="36"/>
      <c r="E60" s="40"/>
      <c r="F60" s="36">
        <f>F20+F29+F39+F50+F53+F54+F55+F58</f>
        <v>26.276820000000001</v>
      </c>
      <c r="G60" s="36"/>
      <c r="H60" s="36">
        <f>H20+H29+H39+H50+H53+H54+H55+H58</f>
        <v>11.022440000000001</v>
      </c>
      <c r="I60" s="72"/>
    </row>
    <row r="61" spans="1:9">
      <c r="A61" s="13"/>
      <c r="B61" s="53" t="s">
        <v>59</v>
      </c>
      <c r="C61" s="38"/>
      <c r="D61" s="29"/>
      <c r="E61" s="38"/>
      <c r="F61" s="29">
        <f>F11+F18+F60</f>
        <v>37.416820000000001</v>
      </c>
      <c r="G61" s="29"/>
      <c r="H61" s="128">
        <f>H11+H18+H60</f>
        <v>14.932440000000001</v>
      </c>
      <c r="I61" s="68"/>
    </row>
    <row r="62" spans="1:9">
      <c r="A62" s="124"/>
      <c r="B62" s="52"/>
      <c r="C62" s="125"/>
      <c r="D62" s="126"/>
      <c r="E62" s="125"/>
      <c r="F62" s="126"/>
      <c r="G62" s="126"/>
      <c r="H62" s="129" t="s">
        <v>85</v>
      </c>
      <c r="I62" s="127"/>
    </row>
    <row r="63" spans="1:9">
      <c r="A63" s="124"/>
      <c r="B63" s="52"/>
      <c r="C63" s="125"/>
      <c r="D63" s="126"/>
      <c r="E63" s="125"/>
      <c r="F63" s="126"/>
      <c r="G63" s="126"/>
      <c r="H63" s="129" t="s">
        <v>86</v>
      </c>
      <c r="I63" s="127"/>
    </row>
    <row r="64" spans="1:9" ht="45">
      <c r="B64" s="52" t="s">
        <v>82</v>
      </c>
    </row>
    <row r="65" spans="1:9">
      <c r="B65" s="52"/>
    </row>
    <row r="66" spans="1:9">
      <c r="B66" s="2"/>
    </row>
    <row r="67" spans="1:9">
      <c r="A67" s="3"/>
      <c r="B67" s="2" t="s">
        <v>83</v>
      </c>
      <c r="I67" s="3"/>
    </row>
    <row r="68" spans="1:9">
      <c r="A68" s="3"/>
      <c r="B68" s="130" t="s">
        <v>84</v>
      </c>
      <c r="I68" s="3"/>
    </row>
    <row r="69" spans="1:9">
      <c r="A69" s="3"/>
      <c r="B69" s="2"/>
      <c r="I69" s="3"/>
    </row>
    <row r="74" spans="1:9">
      <c r="A74" s="3"/>
      <c r="B74" s="93"/>
      <c r="I74" s="3"/>
    </row>
    <row r="75" spans="1:9">
      <c r="A75" s="3"/>
      <c r="B75" s="93"/>
      <c r="I75" s="3"/>
    </row>
    <row r="76" spans="1:9">
      <c r="A76" s="3"/>
      <c r="B76" s="94"/>
      <c r="C76" s="5"/>
      <c r="D76" s="4"/>
      <c r="E76" s="5"/>
      <c r="F76" s="3"/>
      <c r="G76" s="3"/>
      <c r="H76" s="3"/>
      <c r="I76" s="3"/>
    </row>
    <row r="78" spans="1:9">
      <c r="B78" s="54"/>
      <c r="C78" s="102"/>
      <c r="D78" s="103"/>
    </row>
    <row r="79" spans="1:9">
      <c r="B79" s="54"/>
      <c r="C79" s="102"/>
      <c r="D79" s="103"/>
    </row>
    <row r="80" spans="1:9">
      <c r="B80" s="54"/>
      <c r="C80" s="102"/>
      <c r="D80" s="103"/>
    </row>
    <row r="81" spans="2:4">
      <c r="B81" s="54"/>
      <c r="C81" s="102"/>
      <c r="D81" s="103"/>
    </row>
  </sheetData>
  <mergeCells count="9">
    <mergeCell ref="G3:H3"/>
    <mergeCell ref="C49:D49"/>
    <mergeCell ref="A1:F1"/>
    <mergeCell ref="A2:F2"/>
    <mergeCell ref="A5:D5"/>
    <mergeCell ref="A12:F12"/>
    <mergeCell ref="A19:F19"/>
    <mergeCell ref="C3:D3"/>
    <mergeCell ref="E3:F3"/>
  </mergeCells>
  <phoneticPr fontId="0" type="noConversion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</vt:lpstr>
      <vt:lpstr>тариф!Область_печати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korolevam</cp:lastModifiedBy>
  <cp:lastPrinted>2015-05-15T13:44:00Z</cp:lastPrinted>
  <dcterms:created xsi:type="dcterms:W3CDTF">2015-03-06T08:09:39Z</dcterms:created>
  <dcterms:modified xsi:type="dcterms:W3CDTF">2015-06-19T10:00:52Z</dcterms:modified>
</cp:coreProperties>
</file>